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2" windowWidth="14232" windowHeight="8196"/>
  </bookViews>
  <sheets>
    <sheet name="на2014г" sheetId="1" r:id="rId1"/>
    <sheet name="1" sheetId="2" r:id="rId2"/>
    <sheet name="2" sheetId="3" r:id="rId3"/>
  </sheets>
  <definedNames>
    <definedName name="_xlnm.Print_Area" localSheetId="0">на2014г!$A$1:$F$103</definedName>
  </definedNames>
  <calcPr calcId="145621"/>
</workbook>
</file>

<file path=xl/calcChain.xml><?xml version="1.0" encoding="utf-8"?>
<calcChain xmlns="http://schemas.openxmlformats.org/spreadsheetml/2006/main">
  <c r="E94" i="1" l="1"/>
  <c r="E93" i="1"/>
  <c r="E91" i="1"/>
  <c r="E89" i="1"/>
  <c r="E88" i="1"/>
  <c r="E86" i="1"/>
  <c r="E85" i="1"/>
  <c r="E83" i="1"/>
  <c r="E81" i="1"/>
  <c r="E80" i="1" s="1"/>
  <c r="E79" i="1" s="1"/>
  <c r="E78" i="1" s="1"/>
  <c r="E76" i="1"/>
  <c r="E74" i="1"/>
  <c r="E73" i="1"/>
  <c r="E71" i="1"/>
  <c r="E70" i="1" s="1"/>
  <c r="E68" i="1"/>
  <c r="E67" i="1" s="1"/>
  <c r="E59" i="1" s="1"/>
  <c r="E64" i="1"/>
  <c r="E61" i="1"/>
  <c r="E57" i="1"/>
  <c r="E55" i="1"/>
  <c r="E52" i="1"/>
  <c r="E51" i="1" s="1"/>
  <c r="E48" i="1"/>
  <c r="E47" i="1"/>
  <c r="E45" i="1"/>
  <c r="E43" i="1"/>
  <c r="F43" i="1" s="1"/>
  <c r="E41" i="1"/>
  <c r="E40" i="1"/>
  <c r="E39" i="1" s="1"/>
  <c r="E37" i="1"/>
  <c r="E36" i="1" s="1"/>
  <c r="E34" i="1"/>
  <c r="E32" i="1"/>
  <c r="E31" i="1"/>
  <c r="E29" i="1"/>
  <c r="E25" i="1"/>
  <c r="E24" i="1"/>
  <c r="E22" i="1"/>
  <c r="E20" i="1"/>
  <c r="E18" i="1"/>
  <c r="E16" i="1"/>
  <c r="E10" i="1"/>
  <c r="E9" i="1"/>
  <c r="D94" i="1"/>
  <c r="D93" i="1"/>
  <c r="D91" i="1"/>
  <c r="D89" i="1"/>
  <c r="D88" i="1"/>
  <c r="D86" i="1"/>
  <c r="D85" i="1"/>
  <c r="D83" i="1"/>
  <c r="D81" i="1"/>
  <c r="D80" i="1" s="1"/>
  <c r="D79" i="1" s="1"/>
  <c r="D78" i="1" s="1"/>
  <c r="D76" i="1"/>
  <c r="D74" i="1"/>
  <c r="D73" i="1" s="1"/>
  <c r="D71" i="1"/>
  <c r="D70" i="1" s="1"/>
  <c r="D68" i="1"/>
  <c r="D67" i="1" s="1"/>
  <c r="D59" i="1" s="1"/>
  <c r="D64" i="1"/>
  <c r="D61" i="1"/>
  <c r="D57" i="1"/>
  <c r="D55" i="1"/>
  <c r="D54" i="1" s="1"/>
  <c r="D52" i="1"/>
  <c r="D51" i="1" s="1"/>
  <c r="D48" i="1"/>
  <c r="D47" i="1" s="1"/>
  <c r="D45" i="1"/>
  <c r="D43" i="1"/>
  <c r="D41" i="1"/>
  <c r="D37" i="1"/>
  <c r="D36" i="1" s="1"/>
  <c r="D34" i="1"/>
  <c r="D32" i="1"/>
  <c r="D31" i="1"/>
  <c r="D29" i="1"/>
  <c r="D25" i="1"/>
  <c r="D24" i="1" s="1"/>
  <c r="D22" i="1"/>
  <c r="D20" i="1"/>
  <c r="D18" i="1"/>
  <c r="D16" i="1"/>
  <c r="D10" i="1"/>
  <c r="D9" i="1" s="1"/>
  <c r="F83" i="1"/>
  <c r="F18" i="1"/>
  <c r="F63" i="1"/>
  <c r="F82" i="1"/>
  <c r="F87" i="1"/>
  <c r="F19" i="1"/>
  <c r="F30" i="1"/>
  <c r="F23" i="1"/>
  <c r="F17" i="1"/>
  <c r="F13" i="1"/>
  <c r="F12" i="1"/>
  <c r="F11" i="1"/>
  <c r="E60" i="1" l="1"/>
  <c r="E54" i="1"/>
  <c r="E28" i="1"/>
  <c r="F28" i="1" s="1"/>
  <c r="D28" i="1"/>
  <c r="E15" i="1"/>
  <c r="E14" i="1" s="1"/>
  <c r="F14" i="1" s="1"/>
  <c r="E50" i="1"/>
  <c r="F68" i="1"/>
  <c r="D15" i="1"/>
  <c r="D14" i="1" s="1"/>
  <c r="F20" i="1"/>
  <c r="D40" i="1"/>
  <c r="D39" i="1" s="1"/>
  <c r="D60" i="1"/>
  <c r="D50" i="1"/>
  <c r="D8" i="1" s="1"/>
  <c r="D96" i="1" s="1"/>
  <c r="F31" i="1"/>
  <c r="F91" i="1"/>
  <c r="F80" i="1"/>
  <c r="F86" i="1"/>
  <c r="F76" i="1"/>
  <c r="F81" i="1"/>
  <c r="F84" i="1"/>
  <c r="F49" i="1"/>
  <c r="F92" i="1"/>
  <c r="F90" i="1"/>
  <c r="F29" i="1"/>
  <c r="F38" i="1"/>
  <c r="F48" i="1"/>
  <c r="F66" i="1"/>
  <c r="F89" i="1"/>
  <c r="F85" i="1"/>
  <c r="F40" i="1"/>
  <c r="F16" i="1"/>
  <c r="F42" i="1"/>
  <c r="F41" i="1"/>
  <c r="F71" i="1"/>
  <c r="F67" i="1"/>
  <c r="F52" i="1"/>
  <c r="F62" i="1"/>
  <c r="F27" i="1"/>
  <c r="F47" i="1"/>
  <c r="F24" i="1"/>
  <c r="F61" i="1"/>
  <c r="F65" i="1"/>
  <c r="F75" i="1"/>
  <c r="F64" i="1"/>
  <c r="F21" i="1"/>
  <c r="F25" i="1"/>
  <c r="F33" i="1"/>
  <c r="F10" i="1"/>
  <c r="F22" i="1"/>
  <c r="F26" i="1"/>
  <c r="F34" i="1"/>
  <c r="F39" i="1"/>
  <c r="F70" i="1"/>
  <c r="F56" i="1"/>
  <c r="F51" i="1"/>
  <c r="E8" i="1" l="1"/>
  <c r="E96" i="1" s="1"/>
  <c r="F88" i="1"/>
  <c r="F79" i="1"/>
  <c r="F32" i="1"/>
  <c r="F15" i="1"/>
  <c r="F55" i="1"/>
  <c r="F9" i="1"/>
  <c r="F69" i="1"/>
  <c r="F35" i="1"/>
  <c r="F50" i="1"/>
  <c r="F37" i="1"/>
  <c r="F73" i="1"/>
  <c r="F74" i="1"/>
  <c r="F36" i="1"/>
  <c r="F53" i="1"/>
  <c r="F8" i="1" l="1"/>
  <c r="F72" i="1"/>
  <c r="F78" i="1"/>
  <c r="F96" i="1"/>
</calcChain>
</file>

<file path=xl/sharedStrings.xml><?xml version="1.0" encoding="utf-8"?>
<sst xmlns="http://schemas.openxmlformats.org/spreadsheetml/2006/main" count="266" uniqueCount="191">
  <si>
    <t xml:space="preserve">Код бюджетной классификации </t>
  </si>
  <si>
    <t>000</t>
  </si>
  <si>
    <t>1 00 00000 00 0000 000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</si>
  <si>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</si>
  <si>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</si>
  <si>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</si>
  <si>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</si>
  <si>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182</t>
  </si>
  <si>
    <t xml:space="preserve">Единый сельскохозяйственный налог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</si>
  <si>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</si>
  <si>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</si>
  <si>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</si>
  <si>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Дотации бюджетам на поддержку мер по обеспечению сбалансированности бюджетов</t>
  </si>
  <si>
    <t>ВСЕГО ДОХОДОВ:</t>
  </si>
  <si>
    <t>НАЛОГИ НА ИМУЩЕСТВО</t>
  </si>
  <si>
    <t>Субвенции бюджетам на осуществление первичного воинского учета на территориях, где отсутствуют военные комиссариаты</t>
  </si>
  <si>
    <t>Безвозмездные поступления от других бюджетов бюджетной системы Российской Федерации</t>
  </si>
  <si>
    <t>Наименование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</si>
  <si>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</si>
  <si>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</si>
  <si>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</si>
  <si>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</si>
  <si>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субсидии</t>
  </si>
  <si>
    <t>Субвенции бюджетам поселений на выполнение  передаваемых полномочий субъектов Российской Федерации</t>
  </si>
  <si>
    <t>Субвенции местным бюджетам на выполнение  передаваемых полномочий субъектов Российской Федерации</t>
  </si>
  <si>
    <t>Единый сельскохозяйственный налог (за налоговые периоды, истекшие до 1 января 2011 года)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</si>
  <si>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</si>
  <si>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993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</si>
  <si>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</si>
  <si>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</si>
  <si>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Доходы от компенсации затрат государства</t>
  </si>
  <si>
    <t xml:space="preserve">Прочие доходы от компенсации затрат государства </t>
  </si>
  <si>
    <t xml:space="preserve"> Средства самообложения граждан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</si>
  <si>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</si>
  <si>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</si>
  <si>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</si>
  <si>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</si>
  <si>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994</t>
  </si>
  <si>
    <t>НАЛОГОВЫЕ И НЕНАЛОГОВЫЕ ДОХОДЫ</t>
  </si>
  <si>
    <t>% исполнения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</si>
  <si>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</si>
  <si>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</si>
  <si>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</si>
  <si>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</si>
  <si>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</si>
  <si>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</si>
  <si>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</si>
  <si>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</si>
  <si>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</si>
  <si>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</si>
  <si>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</si>
  <si>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</si>
  <si>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</si>
  <si>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</si>
  <si>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</si>
  <si>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</si>
  <si>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</si>
  <si>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</si>
  <si>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</si>
  <si>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</si>
  <si>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</si>
  <si>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</si>
  <si>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</si>
  <si>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 xml:space="preserve">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</si>
  <si>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</si>
  <si>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</si>
  <si>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 Средства самообложения граждан, зачисляемые в бюджеты сельских  поселений
</t>
  </si>
  <si>
    <t xml:space="preserve">Дотации бюджетам бюджетной системы Российской Федерации </t>
  </si>
  <si>
    <t>Дотации бюджетам сельских поселений на поддержку мер по обеспечению сбалансированности бюджетов</t>
  </si>
  <si>
    <t>Прочие субсидии бюджетам сельских поселений</t>
  </si>
  <si>
    <t xml:space="preserve">Субвенции бюджетам бюджетной системы Российской Федерации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</si>
  <si>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</si>
  <si>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</si>
  <si>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</si>
  <si>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</si>
  <si>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</si>
  <si>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</si>
  <si>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</si>
  <si>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</si>
  <si>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</si>
  <si>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</si>
  <si>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</si>
  <si>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1 05 00000 00 0000 000</t>
  </si>
  <si>
    <t>1 05 03000 01 0000 110</t>
  </si>
  <si>
    <t xml:space="preserve">1 05 03010 01 0000 110 </t>
  </si>
  <si>
    <t xml:space="preserve">1 05 03020 01 0000 110 </t>
  </si>
  <si>
    <t xml:space="preserve">1 06 00000 00 0000 000 </t>
  </si>
  <si>
    <t>1 06 01000 00 0000 110</t>
  </si>
  <si>
    <t>1 06 01030 10 0000 110</t>
  </si>
  <si>
    <t>1 06 06000 00 0000 110</t>
  </si>
  <si>
    <t>1 06 06033 10 0000 110</t>
  </si>
  <si>
    <t>1 06 06043 10 0000 110</t>
  </si>
  <si>
    <t>1 08 00000 00 0000 000</t>
  </si>
  <si>
    <t>1 08 04000 01 0000 110</t>
  </si>
  <si>
    <t>1 08 04020 01 0000 110</t>
  </si>
  <si>
    <t>1 11 00000 00 0000 000</t>
  </si>
  <si>
    <t>1 11 05000 00 0000 120</t>
  </si>
  <si>
    <t>1 11 05020 00 0000 120</t>
  </si>
  <si>
    <t>1 11 05025 10 0000 120</t>
  </si>
  <si>
    <t>1 11 05030 00 0000 120</t>
  </si>
  <si>
    <t>1 11 05035 10 0000 120</t>
  </si>
  <si>
    <t>1 11 09000 00 0000 120</t>
  </si>
  <si>
    <t>1 11 09040 00 0000 120</t>
  </si>
  <si>
    <t>1 11 09045 10 0000 120</t>
  </si>
  <si>
    <t>1 13 00000 00 0000 000</t>
  </si>
  <si>
    <t>1 13 01000 00 0000 130</t>
  </si>
  <si>
    <t>1 13 01990 00 0000 130</t>
  </si>
  <si>
    <t>1 13 01995 10 0000 130</t>
  </si>
  <si>
    <t>1 13 02000 00 0000 130</t>
  </si>
  <si>
    <t>1 13 02065 10 0000 130</t>
  </si>
  <si>
    <t>1 13 02990 00 0000 130</t>
  </si>
  <si>
    <t>1 13 02995 10 0000 130</t>
  </si>
  <si>
    <t>2 00 00000 00 0000 000</t>
  </si>
  <si>
    <t>2 02 00000 00 0000 000</t>
  </si>
  <si>
    <t>1 03 02260 01 0000 110</t>
  </si>
  <si>
    <t>1 14 02052 10 0000 440</t>
  </si>
  <si>
    <t>1 14 02053 10 0000 440</t>
  </si>
  <si>
    <t>1 14 06000 00 0000 430</t>
  </si>
  <si>
    <t>2 02 03024 00 0000 000</t>
  </si>
  <si>
    <t>2 02 03024 10 0000 151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</si>
  <si>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</si>
  <si>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</si>
  <si>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</si>
  <si>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</si>
  <si>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</si>
  <si>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</si>
  <si>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</si>
  <si>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</si>
  <si>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1 06 06030 00 0000 110</t>
  </si>
  <si>
    <t>1 06 06040 00 0000 110</t>
  </si>
  <si>
    <t>1 17 14000 00 0000 150</t>
  </si>
  <si>
    <t>1 17 14030 10 0000 150</t>
  </si>
  <si>
    <t>2 02 10000 00 0000 150</t>
  </si>
  <si>
    <t>2 02 15002 00 0000 150</t>
  </si>
  <si>
    <t>2 02 15002 10 0000 150</t>
  </si>
  <si>
    <t>2 02 20000 00 0000 150</t>
  </si>
  <si>
    <t>2 02 29999 00 0000 150</t>
  </si>
  <si>
    <t>2 02 29999 10 0000 150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</si>
  <si>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</si>
  <si>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</si>
  <si>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</si>
  <si>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</si>
  <si>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</si>
  <si>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</si>
  <si>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</si>
  <si>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</si>
  <si>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Доходы, поступающие в порядке возмещения расходов, понесенных в связи с эксплуатацией имущества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</si>
  <si>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</si>
  <si>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</si>
  <si>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</si>
  <si>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</si>
  <si>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</si>
  <si>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</si>
  <si>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</si>
  <si>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Доходы от продажи земельных участков, находящихся в собственности сельских  поселений (за исключением земельных участков муниципальных бюджетных и автономных учреждений)</t>
  </si>
  <si>
    <t xml:space="preserve"> ШТРАФЫ, САНКЦИИ, ВОЗМЕЩЕНИЕ УЩЕРБА</t>
  </si>
  <si>
    <t xml:space="preserve"> Прочие поступления от денежных взысканий (штрафов) и иных сумм в возмещение ущерба</t>
  </si>
  <si>
    <t xml:space="preserve"> Прочие поступления от денежных взысканий (штрафов) и иных сумм в возмещение ущерба, зачисляемые в бюджеты сельских  поселений</t>
  </si>
  <si>
    <t>ПРОЧИЕ НЕНАЛОГОВЫЕ ДОХОДЫ</t>
  </si>
  <si>
    <t>Прочие неналоговые доходы</t>
  </si>
  <si>
    <t>Прочие неналоговые доходы бюджетов сельских поселений</t>
  </si>
  <si>
    <t>Дотации на выравнивание  бюджетной обеспеченности</t>
  </si>
  <si>
    <t>1 11 05070 00 0000 120</t>
  </si>
  <si>
    <t>1 11 05075 10 0000 120</t>
  </si>
  <si>
    <t>1 13 02060 00 0000 130</t>
  </si>
  <si>
    <t>1 14 00000 00 0000 000</t>
  </si>
  <si>
    <t>1 14 02000 00 0000 000</t>
  </si>
  <si>
    <t>1 14 02050 10 0000 410</t>
  </si>
  <si>
    <t>1 14 02052 10 0000 410</t>
  </si>
  <si>
    <t>1 14 02053 10 0000 410</t>
  </si>
  <si>
    <t>1 14 02050 10 0000 440</t>
  </si>
  <si>
    <t>1 14 06020 00 0000 430</t>
  </si>
  <si>
    <t>1 14 06025 10 0000 430</t>
  </si>
  <si>
    <t xml:space="preserve">1 16 00000 00 0000 000 </t>
  </si>
  <si>
    <t>1 16 90000 00 0000 140</t>
  </si>
  <si>
    <t>1 16 90050 10 0000 140</t>
  </si>
  <si>
    <t>1 17 00000 00 0000 000</t>
  </si>
  <si>
    <t>1 17 05000 00 0000 180</t>
  </si>
  <si>
    <t>1 17 05050 10 0000 180</t>
  </si>
  <si>
    <t>Приложение 1</t>
  </si>
  <si>
    <t>996</t>
  </si>
  <si>
    <t>000*</t>
  </si>
  <si>
    <t>2 02 16001 00 0000 150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</si>
  <si>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</si>
  <si>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</si>
  <si>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</si>
  <si>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-</t>
  </si>
  <si>
    <t xml:space="preserve">Доходы  бюджета муниципального образования Вишкильское сельское поселение Котельничского района Кировской области за 2022 год по кодам классификации доходов бюджетов   </t>
  </si>
  <si>
    <t xml:space="preserve">к решению Вишкильской  сельской Думы  "Об  утверждении отчета об исполнении бюджета Вишкильского   сельского поселения за 2022 год"                                      от 20.04.2023г   № 37   </t>
  </si>
  <si>
    <t>Сумма кассового исполнения  (тыс.руб.)</t>
  </si>
  <si>
    <t>Утыержденные бюджетные назначения 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</si>
</sst>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\ _₽_-;_-@_-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Arial Cyr"/>
      <charset val="204"/>
    </font>
    <font>
      <b/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6" fillId="3" borderId="0" xfId="0" applyFont="1" applyFill="1" applyBorder="1" applyAlignment="1">
      <alignment horizontal="right" vertical="top" wrapText="1"/>
    </xf>
    <xf numFmtId="0" fontId="6" fillId="3" borderId="0" xfId="0" applyFont="1" applyFill="1" applyBorder="1"/>
    <xf numFmtId="0" fontId="0" fillId="3" borderId="0" xfId="0" applyFont="1" applyFill="1"/>
    <xf numFmtId="0" fontId="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top" wrapText="1"/>
    </xf>
    <xf numFmtId="43" fontId="5" fillId="3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4" fillId="2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2" xfId="0" applyBorder="1" applyAlignment="1"/>
    <xf numFmtId="0" fontId="9" fillId="0" borderId="1" xfId="0" applyFont="1" applyBorder="1" applyAlignment="1">
      <alignment horizontal="center" wrapText="1"/>
    </xf>
    <xf numFmtId="0" fontId="5" fillId="3" borderId="3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right" vertical="top" wrapText="1"/>
    </xf>
    <xf numFmtId="49" fontId="8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horizontal="left" vertical="top" wrapText="1"/>
    </xf>
    <xf numFmtId="164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right" vertical="top"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0" fontId="5" fillId="3" borderId="0" xfId="0" applyFont="1" applyFill="1"/>
    <xf numFmtId="49" fontId="6" fillId="3" borderId="1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right" wrapText="1"/>
    </xf>
    <xf numFmtId="0" fontId="8" fillId="3" borderId="1" xfId="0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0" fontId="12" fillId="3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3"/>
  <sheetViews>
    <sheetView showRowColHeaders="0" tabSelected="1" zoomScaleNormal="100" workbookViewId="0">
      <selection activeCell="K7" sqref="K7"/>
    </sheetView>
  </sheetViews>
  <sheetFormatPr defaultColWidth="7.5546875" defaultRowHeight="13.2" x14ac:dyDescent="0.25"/>
  <cols>
    <col min="1" max="1" width="3.5546875" customWidth="1"/>
    <col min="2" max="2" width="15.77734375" customWidth="1"/>
    <col min="3" max="3" width="32.6640625" customWidth="1"/>
    <col min="4" max="4" width="12.88671875" customWidth="1"/>
    <col min="5" max="5" width="10.109375" customWidth="1"/>
    <col min="6" max="6" width="11.6640625" customWidth="1"/>
  </cols>
  <sheetData>
    <row r="1" spans="1:6" ht="19.2" customHeight="1" x14ac:dyDescent="0.25">
      <c r="A1" s="6"/>
      <c r="B1" s="6"/>
      <c r="C1" s="6"/>
      <c r="D1" s="10" t="s">
        <v>179</v>
      </c>
      <c r="E1" s="11"/>
      <c r="F1" s="11"/>
    </row>
    <row r="2" spans="1:6" ht="49.95" customHeight="1" x14ac:dyDescent="0.25">
      <c r="A2" s="6"/>
      <c r="B2" s="6"/>
      <c r="C2" s="6"/>
      <c r="D2" s="12" t="s">
        <v>188</v>
      </c>
      <c r="E2" s="13"/>
      <c r="F2" s="13"/>
    </row>
    <row r="3" spans="1:6" ht="22.95" customHeight="1" x14ac:dyDescent="0.25">
      <c r="A3" s="14" t="s">
        <v>187</v>
      </c>
      <c r="B3" s="15"/>
      <c r="C3" s="15"/>
      <c r="D3" s="15"/>
      <c r="E3" s="15"/>
      <c r="F3" s="15"/>
    </row>
    <row r="4" spans="1:6" ht="16.95" hidden="1" customHeight="1" x14ac:dyDescent="0.25">
      <c r="A4" s="15"/>
      <c r="B4" s="15"/>
      <c r="C4" s="15"/>
      <c r="D4" s="15"/>
      <c r="E4" s="15"/>
      <c r="F4" s="15"/>
    </row>
    <row r="5" spans="1:6" x14ac:dyDescent="0.25">
      <c r="A5" s="15"/>
      <c r="B5" s="15"/>
      <c r="C5" s="15"/>
      <c r="D5" s="15"/>
      <c r="E5" s="15"/>
      <c r="F5" s="15"/>
    </row>
    <row r="6" spans="1:6" ht="35.1" customHeight="1" x14ac:dyDescent="0.25">
      <c r="A6" s="16"/>
      <c r="B6" s="16"/>
      <c r="C6" s="16"/>
      <c r="D6" s="16"/>
      <c r="E6" s="16"/>
      <c r="F6" s="16"/>
    </row>
    <row r="7" spans="1:6" ht="45.6" x14ac:dyDescent="0.25">
      <c r="A7" s="17" t="s">
        <v>0</v>
      </c>
      <c r="B7" s="17"/>
      <c r="C7" s="7" t="s">
        <v>17</v>
      </c>
      <c r="D7" s="9" t="s">
        <v>190</v>
      </c>
      <c r="E7" s="9" t="s">
        <v>189</v>
      </c>
      <c r="F7" s="9" t="s">
        <v>39</v>
      </c>
    </row>
    <row r="8" spans="1:6" ht="21.6" x14ac:dyDescent="0.25">
      <c r="A8" s="21" t="s">
        <v>1</v>
      </c>
      <c r="B8" s="35" t="s">
        <v>2</v>
      </c>
      <c r="C8" s="36" t="s">
        <v>38</v>
      </c>
      <c r="D8" s="37">
        <f>D9+D14+D24+D28+D36+D39+D50+D59+D70+D73</f>
        <v>1045.7</v>
      </c>
      <c r="E8" s="37">
        <f>E9+E14+E24+E28+E36+E39+E50+E59+E70+E73</f>
        <v>1144.2</v>
      </c>
      <c r="F8" s="8">
        <f t="shared" ref="F8:F23" si="0">E8/D8*100</f>
        <v>109.41952758917472</v>
      </c>
    </row>
    <row r="9" spans="1:6" x14ac:dyDescent="0.25">
      <c r="A9" s="22" t="s">
        <v>1</v>
      </c>
      <c r="B9" s="38" t="s">
        <v>3</v>
      </c>
      <c r="C9" s="27" t="s">
        <v>4</v>
      </c>
      <c r="D9" s="39">
        <f>D10</f>
        <v>226.9</v>
      </c>
      <c r="E9" s="39">
        <f>E10</f>
        <v>278.5</v>
      </c>
      <c r="F9" s="8">
        <f t="shared" si="0"/>
        <v>122.74129572498897</v>
      </c>
    </row>
    <row r="10" spans="1:6" x14ac:dyDescent="0.25">
      <c r="A10" s="22" t="s">
        <v>1</v>
      </c>
      <c r="B10" s="38" t="s">
        <v>40</v>
      </c>
      <c r="C10" s="27" t="s">
        <v>5</v>
      </c>
      <c r="D10" s="39">
        <f>D11+D12+D13</f>
        <v>226.9</v>
      </c>
      <c r="E10" s="39">
        <f>E11+E12+E13</f>
        <v>278.5</v>
      </c>
      <c r="F10" s="8">
        <f t="shared" si="0"/>
        <v>122.74129572498897</v>
      </c>
    </row>
    <row r="11" spans="1:6" ht="61.2" x14ac:dyDescent="0.25">
      <c r="A11" s="26">
        <v>182</v>
      </c>
      <c r="B11" s="23" t="s">
        <v>74</v>
      </c>
      <c r="C11" s="24" t="s">
        <v>41</v>
      </c>
      <c r="D11" s="25">
        <v>226.9</v>
      </c>
      <c r="E11" s="25">
        <v>278.5</v>
      </c>
      <c r="F11" s="8">
        <f t="shared" si="0"/>
        <v>122.74129572498897</v>
      </c>
    </row>
    <row r="12" spans="1:6" ht="91.8" hidden="1" customHeight="1" x14ac:dyDescent="0.25">
      <c r="A12" s="26">
        <v>182</v>
      </c>
      <c r="B12" s="23" t="s">
        <v>75</v>
      </c>
      <c r="C12" s="24" t="s">
        <v>42</v>
      </c>
      <c r="D12" s="25"/>
      <c r="E12" s="25"/>
      <c r="F12" s="8" t="e">
        <f t="shared" si="0"/>
        <v>#DIV/0!</v>
      </c>
    </row>
    <row r="13" spans="1:6" ht="40.799999999999997" hidden="1" customHeight="1" x14ac:dyDescent="0.25">
      <c r="A13" s="26">
        <v>182</v>
      </c>
      <c r="B13" s="24" t="s">
        <v>76</v>
      </c>
      <c r="C13" s="24" t="s">
        <v>43</v>
      </c>
      <c r="D13" s="25"/>
      <c r="E13" s="25"/>
      <c r="F13" s="8" t="e">
        <f t="shared" si="0"/>
        <v>#DIV/0!</v>
      </c>
    </row>
    <row r="14" spans="1:6" ht="30.6" x14ac:dyDescent="0.25">
      <c r="A14" s="22" t="s">
        <v>1</v>
      </c>
      <c r="B14" s="38" t="s">
        <v>77</v>
      </c>
      <c r="C14" s="27" t="s">
        <v>36</v>
      </c>
      <c r="D14" s="39">
        <f>D15</f>
        <v>232.3</v>
      </c>
      <c r="E14" s="39">
        <f>E15</f>
        <v>266.2</v>
      </c>
      <c r="F14" s="8">
        <f t="shared" si="0"/>
        <v>114.5931984502798</v>
      </c>
    </row>
    <row r="15" spans="1:6" ht="30.6" x14ac:dyDescent="0.25">
      <c r="A15" s="22" t="s">
        <v>1</v>
      </c>
      <c r="B15" s="27" t="s">
        <v>78</v>
      </c>
      <c r="C15" s="27" t="s">
        <v>35</v>
      </c>
      <c r="D15" s="39">
        <f>D16+D18+D20+D22</f>
        <v>232.3</v>
      </c>
      <c r="E15" s="39">
        <f>E16+E18+E20+E22</f>
        <v>266.2</v>
      </c>
      <c r="F15" s="8">
        <f t="shared" si="0"/>
        <v>114.5931984502798</v>
      </c>
    </row>
    <row r="16" spans="1:6" ht="61.2" x14ac:dyDescent="0.25">
      <c r="A16" s="28" t="s">
        <v>1</v>
      </c>
      <c r="B16" s="24" t="s">
        <v>79</v>
      </c>
      <c r="C16" s="24" t="s">
        <v>44</v>
      </c>
      <c r="D16" s="25">
        <f>D17</f>
        <v>105</v>
      </c>
      <c r="E16" s="25">
        <f>E17</f>
        <v>133.4</v>
      </c>
      <c r="F16" s="8">
        <f t="shared" si="0"/>
        <v>127.04761904761905</v>
      </c>
    </row>
    <row r="17" spans="1:6" ht="102" x14ac:dyDescent="0.25">
      <c r="A17" s="26">
        <v>100</v>
      </c>
      <c r="B17" s="24" t="s">
        <v>120</v>
      </c>
      <c r="C17" s="24" t="s">
        <v>121</v>
      </c>
      <c r="D17" s="25">
        <v>105</v>
      </c>
      <c r="E17" s="25">
        <v>133.4</v>
      </c>
      <c r="F17" s="8">
        <f t="shared" si="0"/>
        <v>127.04761904761905</v>
      </c>
    </row>
    <row r="18" spans="1:6" ht="71.400000000000006" x14ac:dyDescent="0.25">
      <c r="A18" s="28" t="s">
        <v>1</v>
      </c>
      <c r="B18" s="24" t="s">
        <v>80</v>
      </c>
      <c r="C18" s="24" t="s">
        <v>45</v>
      </c>
      <c r="D18" s="25">
        <f>D19</f>
        <v>0.6</v>
      </c>
      <c r="E18" s="25">
        <f>E19</f>
        <v>0.7</v>
      </c>
      <c r="F18" s="8">
        <f t="shared" si="0"/>
        <v>116.66666666666667</v>
      </c>
    </row>
    <row r="19" spans="1:6" ht="112.2" x14ac:dyDescent="0.25">
      <c r="A19" s="26">
        <v>100</v>
      </c>
      <c r="B19" s="24" t="s">
        <v>122</v>
      </c>
      <c r="C19" s="24" t="s">
        <v>123</v>
      </c>
      <c r="D19" s="25">
        <v>0.6</v>
      </c>
      <c r="E19" s="25">
        <v>0.7</v>
      </c>
      <c r="F19" s="8">
        <f t="shared" si="0"/>
        <v>116.66666666666667</v>
      </c>
    </row>
    <row r="20" spans="1:6" ht="61.2" x14ac:dyDescent="0.25">
      <c r="A20" s="28" t="s">
        <v>1</v>
      </c>
      <c r="B20" s="24" t="s">
        <v>81</v>
      </c>
      <c r="C20" s="24" t="s">
        <v>46</v>
      </c>
      <c r="D20" s="25">
        <f>D21</f>
        <v>139.80000000000001</v>
      </c>
      <c r="E20" s="25">
        <f>E21</f>
        <v>147.4</v>
      </c>
      <c r="F20" s="8">
        <f t="shared" si="0"/>
        <v>105.43633762517884</v>
      </c>
    </row>
    <row r="21" spans="1:6" ht="102" x14ac:dyDescent="0.25">
      <c r="A21" s="26">
        <v>100</v>
      </c>
      <c r="B21" s="24" t="s">
        <v>124</v>
      </c>
      <c r="C21" s="24" t="s">
        <v>125</v>
      </c>
      <c r="D21" s="25">
        <v>139.80000000000001</v>
      </c>
      <c r="E21" s="25">
        <v>147.4</v>
      </c>
      <c r="F21" s="8">
        <f t="shared" si="0"/>
        <v>105.43633762517884</v>
      </c>
    </row>
    <row r="22" spans="1:6" ht="61.2" x14ac:dyDescent="0.25">
      <c r="A22" s="28" t="s">
        <v>1</v>
      </c>
      <c r="B22" s="24" t="s">
        <v>114</v>
      </c>
      <c r="C22" s="24" t="s">
        <v>73</v>
      </c>
      <c r="D22" s="25">
        <f>D23</f>
        <v>-13.1</v>
      </c>
      <c r="E22" s="25">
        <f>E23</f>
        <v>-15.3</v>
      </c>
      <c r="F22" s="8">
        <f t="shared" si="0"/>
        <v>116.79389312977099</v>
      </c>
    </row>
    <row r="23" spans="1:6" ht="102" x14ac:dyDescent="0.25">
      <c r="A23" s="26">
        <v>100</v>
      </c>
      <c r="B23" s="24" t="s">
        <v>126</v>
      </c>
      <c r="C23" s="24" t="s">
        <v>127</v>
      </c>
      <c r="D23" s="25">
        <v>-13.1</v>
      </c>
      <c r="E23" s="25">
        <v>-15.3</v>
      </c>
      <c r="F23" s="8">
        <f t="shared" si="0"/>
        <v>116.79389312977099</v>
      </c>
    </row>
    <row r="24" spans="1:6" ht="20.399999999999999" hidden="1" customHeight="1" x14ac:dyDescent="0.25">
      <c r="A24" s="22" t="s">
        <v>1</v>
      </c>
      <c r="B24" s="38" t="s">
        <v>82</v>
      </c>
      <c r="C24" s="27" t="s">
        <v>6</v>
      </c>
      <c r="D24" s="39">
        <f>D25</f>
        <v>0</v>
      </c>
      <c r="E24" s="39">
        <f>E25</f>
        <v>0</v>
      </c>
      <c r="F24" s="8" t="e">
        <f>E24/D24%</f>
        <v>#DIV/0!</v>
      </c>
    </row>
    <row r="25" spans="1:6" s="1" customFormat="1" ht="20.399999999999999" hidden="1" customHeight="1" x14ac:dyDescent="0.25">
      <c r="A25" s="22" t="s">
        <v>1</v>
      </c>
      <c r="B25" s="38" t="s">
        <v>83</v>
      </c>
      <c r="C25" s="27" t="s">
        <v>8</v>
      </c>
      <c r="D25" s="25">
        <f>D26+D27</f>
        <v>0</v>
      </c>
      <c r="E25" s="25">
        <f>E26+E27</f>
        <v>0</v>
      </c>
      <c r="F25" s="8" t="e">
        <f t="shared" ref="F25:F43" si="1">E25/D25*100</f>
        <v>#DIV/0!</v>
      </c>
    </row>
    <row r="26" spans="1:6" ht="13.2" hidden="1" customHeight="1" x14ac:dyDescent="0.25">
      <c r="A26" s="28" t="s">
        <v>7</v>
      </c>
      <c r="B26" s="23" t="s">
        <v>84</v>
      </c>
      <c r="C26" s="24" t="s">
        <v>8</v>
      </c>
      <c r="D26" s="25"/>
      <c r="E26" s="25"/>
      <c r="F26" s="8" t="e">
        <f t="shared" si="1"/>
        <v>#DIV/0!</v>
      </c>
    </row>
    <row r="27" spans="1:6" ht="30.6" hidden="1" customHeight="1" x14ac:dyDescent="0.25">
      <c r="A27" s="28" t="s">
        <v>7</v>
      </c>
      <c r="B27" s="23" t="s">
        <v>85</v>
      </c>
      <c r="C27" s="24" t="s">
        <v>25</v>
      </c>
      <c r="D27" s="25"/>
      <c r="E27" s="25"/>
      <c r="F27" s="8" t="e">
        <f t="shared" si="1"/>
        <v>#DIV/0!</v>
      </c>
    </row>
    <row r="28" spans="1:6" ht="20.399999999999999" customHeight="1" x14ac:dyDescent="0.25">
      <c r="A28" s="22" t="s">
        <v>1</v>
      </c>
      <c r="B28" s="38" t="s">
        <v>86</v>
      </c>
      <c r="C28" s="27" t="s">
        <v>14</v>
      </c>
      <c r="D28" s="39">
        <f>D29+D31</f>
        <v>555.29999999999995</v>
      </c>
      <c r="E28" s="39">
        <f>E29+E31</f>
        <v>562.29999999999995</v>
      </c>
      <c r="F28" s="8">
        <f t="shared" si="1"/>
        <v>101.26057986673871</v>
      </c>
    </row>
    <row r="29" spans="1:6" ht="20.399999999999999" customHeight="1" x14ac:dyDescent="0.25">
      <c r="A29" s="22" t="s">
        <v>1</v>
      </c>
      <c r="B29" s="27" t="s">
        <v>87</v>
      </c>
      <c r="C29" s="27" t="s">
        <v>18</v>
      </c>
      <c r="D29" s="25">
        <f>D30</f>
        <v>71.3</v>
      </c>
      <c r="E29" s="25">
        <f>E30</f>
        <v>74.400000000000006</v>
      </c>
      <c r="F29" s="8">
        <f t="shared" si="1"/>
        <v>104.34782608695654</v>
      </c>
    </row>
    <row r="30" spans="1:6" ht="40.799999999999997" customHeight="1" x14ac:dyDescent="0.25">
      <c r="A30" s="26">
        <v>182</v>
      </c>
      <c r="B30" s="24" t="s">
        <v>88</v>
      </c>
      <c r="C30" s="24" t="s">
        <v>47</v>
      </c>
      <c r="D30" s="25">
        <v>71.3</v>
      </c>
      <c r="E30" s="25">
        <v>74.400000000000006</v>
      </c>
      <c r="F30" s="8">
        <f t="shared" si="1"/>
        <v>104.34782608695654</v>
      </c>
    </row>
    <row r="31" spans="1:6" ht="20.399999999999999" customHeight="1" x14ac:dyDescent="0.25">
      <c r="A31" s="22" t="s">
        <v>1</v>
      </c>
      <c r="B31" s="27" t="s">
        <v>89</v>
      </c>
      <c r="C31" s="27" t="s">
        <v>19</v>
      </c>
      <c r="D31" s="25">
        <f>D32+D34</f>
        <v>484</v>
      </c>
      <c r="E31" s="25">
        <f>E32+E34</f>
        <v>487.9</v>
      </c>
      <c r="F31" s="8">
        <f t="shared" si="1"/>
        <v>100.80578512396694</v>
      </c>
    </row>
    <row r="32" spans="1:6" x14ac:dyDescent="0.25">
      <c r="A32" s="28" t="s">
        <v>1</v>
      </c>
      <c r="B32" s="24" t="s">
        <v>128</v>
      </c>
      <c r="C32" s="24" t="s">
        <v>48</v>
      </c>
      <c r="D32" s="25">
        <f>D33</f>
        <v>396.5</v>
      </c>
      <c r="E32" s="25">
        <f>E33</f>
        <v>396.5</v>
      </c>
      <c r="F32" s="8">
        <f t="shared" si="1"/>
        <v>100</v>
      </c>
    </row>
    <row r="33" spans="1:6" ht="30.6" x14ac:dyDescent="0.25">
      <c r="A33" s="26">
        <v>182</v>
      </c>
      <c r="B33" s="24" t="s">
        <v>90</v>
      </c>
      <c r="C33" s="24" t="s">
        <v>49</v>
      </c>
      <c r="D33" s="25">
        <v>396.5</v>
      </c>
      <c r="E33" s="25">
        <v>396.5</v>
      </c>
      <c r="F33" s="8">
        <f t="shared" si="1"/>
        <v>100</v>
      </c>
    </row>
    <row r="34" spans="1:6" x14ac:dyDescent="0.25">
      <c r="A34" s="28" t="s">
        <v>1</v>
      </c>
      <c r="B34" s="24" t="s">
        <v>129</v>
      </c>
      <c r="C34" s="24" t="s">
        <v>50</v>
      </c>
      <c r="D34" s="25">
        <f>D35</f>
        <v>87.5</v>
      </c>
      <c r="E34" s="25">
        <f>E35</f>
        <v>91.4</v>
      </c>
      <c r="F34" s="8">
        <f t="shared" si="1"/>
        <v>104.45714285714287</v>
      </c>
    </row>
    <row r="35" spans="1:6" ht="30.6" x14ac:dyDescent="0.25">
      <c r="A35" s="26">
        <v>182</v>
      </c>
      <c r="B35" s="24" t="s">
        <v>91</v>
      </c>
      <c r="C35" s="24" t="s">
        <v>51</v>
      </c>
      <c r="D35" s="25">
        <v>87.5</v>
      </c>
      <c r="E35" s="25">
        <v>91.4</v>
      </c>
      <c r="F35" s="8">
        <f t="shared" si="1"/>
        <v>104.45714285714287</v>
      </c>
    </row>
    <row r="36" spans="1:6" x14ac:dyDescent="0.25">
      <c r="A36" s="22" t="s">
        <v>1</v>
      </c>
      <c r="B36" s="38" t="s">
        <v>92</v>
      </c>
      <c r="C36" s="27" t="s">
        <v>9</v>
      </c>
      <c r="D36" s="39">
        <f>D37</f>
        <v>1.9</v>
      </c>
      <c r="E36" s="39">
        <f>E37</f>
        <v>1.9</v>
      </c>
      <c r="F36" s="8">
        <f t="shared" si="1"/>
        <v>100</v>
      </c>
    </row>
    <row r="37" spans="1:6" ht="40.799999999999997" x14ac:dyDescent="0.25">
      <c r="A37" s="22" t="s">
        <v>1</v>
      </c>
      <c r="B37" s="27" t="s">
        <v>93</v>
      </c>
      <c r="C37" s="27" t="s">
        <v>20</v>
      </c>
      <c r="D37" s="25">
        <f>D38</f>
        <v>1.9</v>
      </c>
      <c r="E37" s="25">
        <f>E38</f>
        <v>1.9</v>
      </c>
      <c r="F37" s="8">
        <f t="shared" si="1"/>
        <v>100</v>
      </c>
    </row>
    <row r="38" spans="1:6" ht="61.2" customHeight="1" x14ac:dyDescent="0.25">
      <c r="A38" s="28" t="s">
        <v>37</v>
      </c>
      <c r="B38" s="24" t="s">
        <v>94</v>
      </c>
      <c r="C38" s="24" t="s">
        <v>21</v>
      </c>
      <c r="D38" s="25">
        <v>1.9</v>
      </c>
      <c r="E38" s="25">
        <v>1.9</v>
      </c>
      <c r="F38" s="8">
        <f t="shared" si="1"/>
        <v>100</v>
      </c>
    </row>
    <row r="39" spans="1:6" ht="40.799999999999997" x14ac:dyDescent="0.25">
      <c r="A39" s="22" t="s">
        <v>1</v>
      </c>
      <c r="B39" s="38" t="s">
        <v>95</v>
      </c>
      <c r="C39" s="27" t="s">
        <v>10</v>
      </c>
      <c r="D39" s="39">
        <f>D40+D47</f>
        <v>6.1</v>
      </c>
      <c r="E39" s="39">
        <f>E40+E47</f>
        <v>6.3</v>
      </c>
      <c r="F39" s="8">
        <f t="shared" si="1"/>
        <v>103.27868852459017</v>
      </c>
    </row>
    <row r="40" spans="1:6" ht="71.400000000000006" hidden="1" customHeight="1" x14ac:dyDescent="0.25">
      <c r="A40" s="22" t="s">
        <v>1</v>
      </c>
      <c r="B40" s="38" t="s">
        <v>96</v>
      </c>
      <c r="C40" s="27" t="s">
        <v>26</v>
      </c>
      <c r="D40" s="25">
        <f>D41+D43+D45</f>
        <v>4.5999999999999996</v>
      </c>
      <c r="E40" s="25">
        <f>E41+E43+E45</f>
        <v>4.8</v>
      </c>
      <c r="F40" s="8">
        <f t="shared" si="1"/>
        <v>104.34782608695652</v>
      </c>
    </row>
    <row r="41" spans="1:6" ht="71.400000000000006" x14ac:dyDescent="0.25">
      <c r="A41" s="28" t="s">
        <v>1</v>
      </c>
      <c r="B41" s="24" t="s">
        <v>97</v>
      </c>
      <c r="C41" s="24" t="s">
        <v>52</v>
      </c>
      <c r="D41" s="25">
        <f>D42</f>
        <v>4.5999999999999996</v>
      </c>
      <c r="E41" s="25">
        <f>E42</f>
        <v>4.8</v>
      </c>
      <c r="F41" s="8">
        <f t="shared" si="1"/>
        <v>104.34782608695652</v>
      </c>
    </row>
    <row r="42" spans="1:6" ht="71.400000000000006" x14ac:dyDescent="0.25">
      <c r="A42" s="28" t="s">
        <v>37</v>
      </c>
      <c r="B42" s="24" t="s">
        <v>98</v>
      </c>
      <c r="C42" s="24" t="s">
        <v>53</v>
      </c>
      <c r="D42" s="25">
        <v>4.5999999999999996</v>
      </c>
      <c r="E42" s="25">
        <v>4.8</v>
      </c>
      <c r="F42" s="8">
        <f t="shared" si="1"/>
        <v>104.34782608695652</v>
      </c>
    </row>
    <row r="43" spans="1:6" ht="71.400000000000006" hidden="1" x14ac:dyDescent="0.25">
      <c r="A43" s="28" t="s">
        <v>1</v>
      </c>
      <c r="B43" s="24" t="s">
        <v>99</v>
      </c>
      <c r="C43" s="24" t="s">
        <v>54</v>
      </c>
      <c r="D43" s="25">
        <f>D44</f>
        <v>0</v>
      </c>
      <c r="E43" s="25">
        <f>E44</f>
        <v>0</v>
      </c>
      <c r="F43" s="8" t="e">
        <f t="shared" si="1"/>
        <v>#DIV/0!</v>
      </c>
    </row>
    <row r="44" spans="1:6" ht="61.2" hidden="1" customHeight="1" x14ac:dyDescent="0.25">
      <c r="A44" s="28" t="s">
        <v>37</v>
      </c>
      <c r="B44" s="24" t="s">
        <v>100</v>
      </c>
      <c r="C44" s="24" t="s">
        <v>55</v>
      </c>
      <c r="D44" s="25"/>
      <c r="E44" s="25"/>
      <c r="F44" s="8">
        <v>100</v>
      </c>
    </row>
    <row r="45" spans="1:6" ht="40.799999999999997" hidden="1" customHeight="1" x14ac:dyDescent="0.25">
      <c r="A45" s="28" t="s">
        <v>1</v>
      </c>
      <c r="B45" s="24" t="s">
        <v>162</v>
      </c>
      <c r="C45" s="24" t="s">
        <v>144</v>
      </c>
      <c r="D45" s="25">
        <f>D46</f>
        <v>0</v>
      </c>
      <c r="E45" s="25">
        <f>E46</f>
        <v>0</v>
      </c>
      <c r="F45" s="8">
        <v>100</v>
      </c>
    </row>
    <row r="46" spans="1:6" ht="30.6" hidden="1" customHeight="1" x14ac:dyDescent="0.25">
      <c r="A46" s="28" t="s">
        <v>180</v>
      </c>
      <c r="B46" s="24" t="s">
        <v>163</v>
      </c>
      <c r="C46" s="24" t="s">
        <v>145</v>
      </c>
      <c r="D46" s="25"/>
      <c r="E46" s="25"/>
      <c r="F46" s="8">
        <v>100</v>
      </c>
    </row>
    <row r="47" spans="1:6" ht="71.400000000000006" x14ac:dyDescent="0.25">
      <c r="A47" s="22" t="s">
        <v>1</v>
      </c>
      <c r="B47" s="27" t="s">
        <v>101</v>
      </c>
      <c r="C47" s="27" t="s">
        <v>56</v>
      </c>
      <c r="D47" s="25">
        <f>D48</f>
        <v>1.5</v>
      </c>
      <c r="E47" s="25">
        <f>E48</f>
        <v>1.5</v>
      </c>
      <c r="F47" s="8">
        <f t="shared" ref="F47:F53" si="2">E47/D47*100</f>
        <v>100</v>
      </c>
    </row>
    <row r="48" spans="1:6" ht="71.400000000000006" x14ac:dyDescent="0.25">
      <c r="A48" s="28" t="s">
        <v>1</v>
      </c>
      <c r="B48" s="24" t="s">
        <v>102</v>
      </c>
      <c r="C48" s="24" t="s">
        <v>57</v>
      </c>
      <c r="D48" s="25">
        <f>D49</f>
        <v>1.5</v>
      </c>
      <c r="E48" s="25">
        <f>E49</f>
        <v>1.5</v>
      </c>
      <c r="F48" s="8">
        <f t="shared" si="2"/>
        <v>100</v>
      </c>
    </row>
    <row r="49" spans="1:6" ht="61.2" x14ac:dyDescent="0.25">
      <c r="A49" s="28" t="s">
        <v>37</v>
      </c>
      <c r="B49" s="24" t="s">
        <v>103</v>
      </c>
      <c r="C49" s="24" t="s">
        <v>58</v>
      </c>
      <c r="D49" s="25">
        <v>1.5</v>
      </c>
      <c r="E49" s="25">
        <v>1.5</v>
      </c>
      <c r="F49" s="8">
        <f t="shared" si="2"/>
        <v>100</v>
      </c>
    </row>
    <row r="50" spans="1:6" ht="30.6" x14ac:dyDescent="0.25">
      <c r="A50" s="22" t="s">
        <v>1</v>
      </c>
      <c r="B50" s="27" t="s">
        <v>104</v>
      </c>
      <c r="C50" s="27" t="s">
        <v>28</v>
      </c>
      <c r="D50" s="39">
        <f>D51+D54</f>
        <v>4.2</v>
      </c>
      <c r="E50" s="39">
        <f>E51+E54</f>
        <v>10</v>
      </c>
      <c r="F50" s="8">
        <f t="shared" si="2"/>
        <v>238.0952380952381</v>
      </c>
    </row>
    <row r="51" spans="1:6" ht="20.399999999999999" customHeight="1" x14ac:dyDescent="0.25">
      <c r="A51" s="22" t="s">
        <v>1</v>
      </c>
      <c r="B51" s="27" t="s">
        <v>105</v>
      </c>
      <c r="C51" s="27" t="s">
        <v>29</v>
      </c>
      <c r="D51" s="25">
        <f>D52</f>
        <v>4.2</v>
      </c>
      <c r="E51" s="25">
        <f>E52</f>
        <v>9.6</v>
      </c>
      <c r="F51" s="8">
        <f t="shared" si="2"/>
        <v>228.57142857142856</v>
      </c>
    </row>
    <row r="52" spans="1:6" ht="13.2" customHeight="1" x14ac:dyDescent="0.25">
      <c r="A52" s="28" t="s">
        <v>1</v>
      </c>
      <c r="B52" s="29" t="s">
        <v>106</v>
      </c>
      <c r="C52" s="24" t="s">
        <v>59</v>
      </c>
      <c r="D52" s="25">
        <f>D53</f>
        <v>4.2</v>
      </c>
      <c r="E52" s="25">
        <f>E53</f>
        <v>9.6</v>
      </c>
      <c r="F52" s="8">
        <f t="shared" si="2"/>
        <v>228.57142857142856</v>
      </c>
    </row>
    <row r="53" spans="1:6" ht="30.6" customHeight="1" x14ac:dyDescent="0.25">
      <c r="A53" s="28" t="s">
        <v>37</v>
      </c>
      <c r="B53" s="24" t="s">
        <v>107</v>
      </c>
      <c r="C53" s="24" t="s">
        <v>60</v>
      </c>
      <c r="D53" s="25">
        <v>4.2</v>
      </c>
      <c r="E53" s="25">
        <v>9.6</v>
      </c>
      <c r="F53" s="8">
        <f t="shared" si="2"/>
        <v>228.57142857142856</v>
      </c>
    </row>
    <row r="54" spans="1:6" ht="20.399999999999999" customHeight="1" x14ac:dyDescent="0.25">
      <c r="A54" s="22" t="s">
        <v>1</v>
      </c>
      <c r="B54" s="27" t="s">
        <v>108</v>
      </c>
      <c r="C54" s="27" t="s">
        <v>30</v>
      </c>
      <c r="D54" s="39">
        <f>D55+D57</f>
        <v>0</v>
      </c>
      <c r="E54" s="39">
        <f>E55+E57</f>
        <v>0.4</v>
      </c>
      <c r="F54" s="8" t="s">
        <v>186</v>
      </c>
    </row>
    <row r="55" spans="1:6" ht="30.6" hidden="1" x14ac:dyDescent="0.25">
      <c r="A55" s="28" t="s">
        <v>1</v>
      </c>
      <c r="B55" s="24" t="s">
        <v>164</v>
      </c>
      <c r="C55" s="24" t="s">
        <v>146</v>
      </c>
      <c r="D55" s="25">
        <f>D56</f>
        <v>0</v>
      </c>
      <c r="E55" s="25">
        <f>E56</f>
        <v>0</v>
      </c>
      <c r="F55" s="8" t="e">
        <f>E55/D55*100</f>
        <v>#DIV/0!</v>
      </c>
    </row>
    <row r="56" spans="1:6" ht="30.6" hidden="1" x14ac:dyDescent="0.25">
      <c r="A56" s="28" t="s">
        <v>180</v>
      </c>
      <c r="B56" s="24" t="s">
        <v>109</v>
      </c>
      <c r="C56" s="24" t="s">
        <v>61</v>
      </c>
      <c r="D56" s="25"/>
      <c r="E56" s="25"/>
      <c r="F56" s="8" t="e">
        <f>E56/D56*100</f>
        <v>#DIV/0!</v>
      </c>
    </row>
    <row r="57" spans="1:6" ht="20.399999999999999" x14ac:dyDescent="0.25">
      <c r="A57" s="28" t="s">
        <v>1</v>
      </c>
      <c r="B57" s="24" t="s">
        <v>110</v>
      </c>
      <c r="C57" s="24" t="s">
        <v>31</v>
      </c>
      <c r="D57" s="25">
        <f>D58</f>
        <v>0</v>
      </c>
      <c r="E57" s="25">
        <f>E58</f>
        <v>0.4</v>
      </c>
      <c r="F57" s="8" t="s">
        <v>186</v>
      </c>
    </row>
    <row r="58" spans="1:6" ht="20.399999999999999" x14ac:dyDescent="0.25">
      <c r="A58" s="28" t="s">
        <v>37</v>
      </c>
      <c r="B58" s="24" t="s">
        <v>111</v>
      </c>
      <c r="C58" s="24" t="s">
        <v>62</v>
      </c>
      <c r="D58" s="25"/>
      <c r="E58" s="25">
        <v>0.4</v>
      </c>
      <c r="F58" s="8" t="s">
        <v>186</v>
      </c>
    </row>
    <row r="59" spans="1:6" ht="20.399999999999999" hidden="1" x14ac:dyDescent="0.25">
      <c r="A59" s="22" t="s">
        <v>1</v>
      </c>
      <c r="B59" s="27" t="s">
        <v>165</v>
      </c>
      <c r="C59" s="27" t="s">
        <v>147</v>
      </c>
      <c r="D59" s="25">
        <f>D67</f>
        <v>0</v>
      </c>
      <c r="E59" s="25">
        <f>E67</f>
        <v>0</v>
      </c>
      <c r="F59" s="8">
        <v>100</v>
      </c>
    </row>
    <row r="60" spans="1:6" ht="71.400000000000006" hidden="1" x14ac:dyDescent="0.25">
      <c r="A60" s="22" t="s">
        <v>1</v>
      </c>
      <c r="B60" s="27" t="s">
        <v>166</v>
      </c>
      <c r="C60" s="27" t="s">
        <v>148</v>
      </c>
      <c r="D60" s="25">
        <f>D61+D64</f>
        <v>0</v>
      </c>
      <c r="E60" s="25">
        <f>E61+E64</f>
        <v>0</v>
      </c>
      <c r="F60" s="8">
        <v>100</v>
      </c>
    </row>
    <row r="61" spans="1:6" ht="81.599999999999994" hidden="1" x14ac:dyDescent="0.25">
      <c r="A61" s="28" t="s">
        <v>1</v>
      </c>
      <c r="B61" s="24" t="s">
        <v>167</v>
      </c>
      <c r="C61" s="24" t="s">
        <v>149</v>
      </c>
      <c r="D61" s="25">
        <f>D62+D63</f>
        <v>0</v>
      </c>
      <c r="E61" s="25">
        <f>E62+E63</f>
        <v>0</v>
      </c>
      <c r="F61" s="8" t="e">
        <f t="shared" ref="F61:F76" si="3">E61/D61*100</f>
        <v>#DIV/0!</v>
      </c>
    </row>
    <row r="62" spans="1:6" ht="71.400000000000006" hidden="1" x14ac:dyDescent="0.25">
      <c r="A62" s="28" t="s">
        <v>180</v>
      </c>
      <c r="B62" s="24" t="s">
        <v>168</v>
      </c>
      <c r="C62" s="24" t="s">
        <v>150</v>
      </c>
      <c r="D62" s="25"/>
      <c r="E62" s="25"/>
      <c r="F62" s="8" t="e">
        <f t="shared" si="3"/>
        <v>#DIV/0!</v>
      </c>
    </row>
    <row r="63" spans="1:6" ht="81.599999999999994" hidden="1" x14ac:dyDescent="0.25">
      <c r="A63" s="28" t="s">
        <v>180</v>
      </c>
      <c r="B63" s="24" t="s">
        <v>169</v>
      </c>
      <c r="C63" s="24" t="s">
        <v>151</v>
      </c>
      <c r="D63" s="25"/>
      <c r="E63" s="25"/>
      <c r="F63" s="8" t="e">
        <f t="shared" si="3"/>
        <v>#DIV/0!</v>
      </c>
    </row>
    <row r="64" spans="1:6" ht="81.599999999999994" hidden="1" customHeight="1" x14ac:dyDescent="0.25">
      <c r="A64" s="28" t="s">
        <v>1</v>
      </c>
      <c r="B64" s="24" t="s">
        <v>170</v>
      </c>
      <c r="C64" s="24" t="s">
        <v>152</v>
      </c>
      <c r="D64" s="25">
        <f>D65+D66</f>
        <v>0</v>
      </c>
      <c r="E64" s="25">
        <f>E65+E66</f>
        <v>0</v>
      </c>
      <c r="F64" s="8" t="e">
        <f t="shared" si="3"/>
        <v>#DIV/0!</v>
      </c>
    </row>
    <row r="65" spans="1:6" ht="71.400000000000006" hidden="1" customHeight="1" x14ac:dyDescent="0.25">
      <c r="A65" s="28" t="s">
        <v>181</v>
      </c>
      <c r="B65" s="24" t="s">
        <v>115</v>
      </c>
      <c r="C65" s="24" t="s">
        <v>63</v>
      </c>
      <c r="D65" s="25"/>
      <c r="E65" s="25"/>
      <c r="F65" s="8" t="e">
        <f t="shared" si="3"/>
        <v>#DIV/0!</v>
      </c>
    </row>
    <row r="66" spans="1:6" ht="81.599999999999994" hidden="1" customHeight="1" x14ac:dyDescent="0.25">
      <c r="A66" s="28" t="s">
        <v>180</v>
      </c>
      <c r="B66" s="24" t="s">
        <v>116</v>
      </c>
      <c r="C66" s="24" t="s">
        <v>64</v>
      </c>
      <c r="D66" s="25"/>
      <c r="E66" s="25"/>
      <c r="F66" s="8" t="e">
        <f t="shared" si="3"/>
        <v>#DIV/0!</v>
      </c>
    </row>
    <row r="67" spans="1:6" ht="30.6" hidden="1" customHeight="1" x14ac:dyDescent="0.25">
      <c r="A67" s="22" t="s">
        <v>1</v>
      </c>
      <c r="B67" s="27" t="s">
        <v>117</v>
      </c>
      <c r="C67" s="27" t="s">
        <v>65</v>
      </c>
      <c r="D67" s="25">
        <f>D68</f>
        <v>0</v>
      </c>
      <c r="E67" s="25">
        <f>E68</f>
        <v>0</v>
      </c>
      <c r="F67" s="8" t="e">
        <f t="shared" si="3"/>
        <v>#DIV/0!</v>
      </c>
    </row>
    <row r="68" spans="1:6" ht="40.799999999999997" hidden="1" customHeight="1" x14ac:dyDescent="0.25">
      <c r="A68" s="28" t="s">
        <v>1</v>
      </c>
      <c r="B68" s="24" t="s">
        <v>171</v>
      </c>
      <c r="C68" s="24" t="s">
        <v>153</v>
      </c>
      <c r="D68" s="25">
        <f>D69</f>
        <v>0</v>
      </c>
      <c r="E68" s="25">
        <f>E69</f>
        <v>0</v>
      </c>
      <c r="F68" s="8" t="e">
        <f t="shared" si="3"/>
        <v>#DIV/0!</v>
      </c>
    </row>
    <row r="69" spans="1:6" ht="51" hidden="1" customHeight="1" x14ac:dyDescent="0.25">
      <c r="A69" s="28" t="s">
        <v>181</v>
      </c>
      <c r="B69" s="24" t="s">
        <v>172</v>
      </c>
      <c r="C69" s="24" t="s">
        <v>154</v>
      </c>
      <c r="D69" s="25"/>
      <c r="E69" s="25"/>
      <c r="F69" s="8" t="e">
        <f t="shared" si="3"/>
        <v>#DIV/0!</v>
      </c>
    </row>
    <row r="70" spans="1:6" ht="20.399999999999999" hidden="1" x14ac:dyDescent="0.25">
      <c r="A70" s="22" t="s">
        <v>1</v>
      </c>
      <c r="B70" s="27" t="s">
        <v>173</v>
      </c>
      <c r="C70" s="27" t="s">
        <v>155</v>
      </c>
      <c r="D70" s="39">
        <f>D71</f>
        <v>0</v>
      </c>
      <c r="E70" s="39">
        <f>E71</f>
        <v>0</v>
      </c>
      <c r="F70" s="8" t="e">
        <f t="shared" si="3"/>
        <v>#DIV/0!</v>
      </c>
    </row>
    <row r="71" spans="1:6" ht="20.399999999999999" hidden="1" x14ac:dyDescent="0.25">
      <c r="A71" s="22" t="s">
        <v>1</v>
      </c>
      <c r="B71" s="27" t="s">
        <v>174</v>
      </c>
      <c r="C71" s="27" t="s">
        <v>156</v>
      </c>
      <c r="D71" s="25">
        <f>D72</f>
        <v>0</v>
      </c>
      <c r="E71" s="25">
        <f>E72</f>
        <v>0</v>
      </c>
      <c r="F71" s="8" t="e">
        <f t="shared" si="3"/>
        <v>#DIV/0!</v>
      </c>
    </row>
    <row r="72" spans="1:6" ht="30.6" hidden="1" x14ac:dyDescent="0.25">
      <c r="A72" s="26" t="s">
        <v>181</v>
      </c>
      <c r="B72" s="24" t="s">
        <v>175</v>
      </c>
      <c r="C72" s="24" t="s">
        <v>157</v>
      </c>
      <c r="D72" s="25"/>
      <c r="E72" s="25"/>
      <c r="F72" s="8" t="e">
        <f t="shared" si="3"/>
        <v>#DIV/0!</v>
      </c>
    </row>
    <row r="73" spans="1:6" x14ac:dyDescent="0.25">
      <c r="A73" s="22" t="s">
        <v>1</v>
      </c>
      <c r="B73" s="27" t="s">
        <v>176</v>
      </c>
      <c r="C73" s="27" t="s">
        <v>158</v>
      </c>
      <c r="D73" s="39">
        <f>D74+D76</f>
        <v>19</v>
      </c>
      <c r="E73" s="39">
        <f>E74+E76</f>
        <v>19</v>
      </c>
      <c r="F73" s="8">
        <f t="shared" si="3"/>
        <v>100</v>
      </c>
    </row>
    <row r="74" spans="1:6" hidden="1" x14ac:dyDescent="0.25">
      <c r="A74" s="28" t="s">
        <v>1</v>
      </c>
      <c r="B74" s="24" t="s">
        <v>177</v>
      </c>
      <c r="C74" s="24" t="s">
        <v>159</v>
      </c>
      <c r="D74" s="25">
        <f>D75</f>
        <v>0</v>
      </c>
      <c r="E74" s="25">
        <f>E75</f>
        <v>0</v>
      </c>
      <c r="F74" s="8" t="e">
        <f t="shared" si="3"/>
        <v>#DIV/0!</v>
      </c>
    </row>
    <row r="75" spans="1:6" ht="20.399999999999999" hidden="1" x14ac:dyDescent="0.25">
      <c r="A75" s="28" t="s">
        <v>180</v>
      </c>
      <c r="B75" s="24" t="s">
        <v>178</v>
      </c>
      <c r="C75" s="24" t="s">
        <v>160</v>
      </c>
      <c r="D75" s="39"/>
      <c r="E75" s="39"/>
      <c r="F75" s="8" t="e">
        <f t="shared" si="3"/>
        <v>#DIV/0!</v>
      </c>
    </row>
    <row r="76" spans="1:6" x14ac:dyDescent="0.25">
      <c r="A76" s="28" t="s">
        <v>1</v>
      </c>
      <c r="B76" s="24" t="s">
        <v>130</v>
      </c>
      <c r="C76" s="24" t="s">
        <v>32</v>
      </c>
      <c r="D76" s="25">
        <f>D77</f>
        <v>19</v>
      </c>
      <c r="E76" s="25">
        <f>E77</f>
        <v>19</v>
      </c>
      <c r="F76" s="8">
        <f t="shared" si="3"/>
        <v>100</v>
      </c>
    </row>
    <row r="77" spans="1:6" ht="40.799999999999997" x14ac:dyDescent="0.25">
      <c r="A77" s="28" t="s">
        <v>37</v>
      </c>
      <c r="B77" s="24" t="s">
        <v>131</v>
      </c>
      <c r="C77" s="24" t="s">
        <v>66</v>
      </c>
      <c r="D77" s="25">
        <v>19</v>
      </c>
      <c r="E77" s="25">
        <v>19</v>
      </c>
      <c r="F77" s="8">
        <v>100</v>
      </c>
    </row>
    <row r="78" spans="1:6" ht="21.6" x14ac:dyDescent="0.25">
      <c r="A78" s="30" t="s">
        <v>1</v>
      </c>
      <c r="B78" s="35" t="s">
        <v>112</v>
      </c>
      <c r="C78" s="36" t="s">
        <v>11</v>
      </c>
      <c r="D78" s="37">
        <f>D79</f>
        <v>2340.9</v>
      </c>
      <c r="E78" s="37">
        <f>E79</f>
        <v>2340.9</v>
      </c>
      <c r="F78" s="8">
        <f t="shared" ref="F78:F92" si="4">E78/D78*100</f>
        <v>100</v>
      </c>
    </row>
    <row r="79" spans="1:6" ht="20.399999999999999" x14ac:dyDescent="0.25">
      <c r="A79" s="22" t="s">
        <v>1</v>
      </c>
      <c r="B79" s="38" t="s">
        <v>113</v>
      </c>
      <c r="C79" s="27" t="s">
        <v>16</v>
      </c>
      <c r="D79" s="39">
        <f>D80+D85+D88+D93</f>
        <v>2340.9</v>
      </c>
      <c r="E79" s="39">
        <f>E80+E85+E88+E93</f>
        <v>2340.9</v>
      </c>
      <c r="F79" s="8">
        <f t="shared" si="4"/>
        <v>100</v>
      </c>
    </row>
    <row r="80" spans="1:6" ht="20.399999999999999" x14ac:dyDescent="0.25">
      <c r="A80" s="22" t="s">
        <v>1</v>
      </c>
      <c r="B80" s="38" t="s">
        <v>132</v>
      </c>
      <c r="C80" s="27" t="s">
        <v>67</v>
      </c>
      <c r="D80" s="39">
        <f>D81+D83</f>
        <v>365.2</v>
      </c>
      <c r="E80" s="39">
        <f>E81+E83</f>
        <v>365.2</v>
      </c>
      <c r="F80" s="8">
        <f t="shared" si="4"/>
        <v>100</v>
      </c>
    </row>
    <row r="81" spans="1:6" ht="20.399999999999999" x14ac:dyDescent="0.25">
      <c r="A81" s="28" t="s">
        <v>1</v>
      </c>
      <c r="B81" s="23" t="s">
        <v>182</v>
      </c>
      <c r="C81" s="24" t="s">
        <v>161</v>
      </c>
      <c r="D81" s="25">
        <f>D82</f>
        <v>365.2</v>
      </c>
      <c r="E81" s="25">
        <f>E82</f>
        <v>365.2</v>
      </c>
      <c r="F81" s="8">
        <f t="shared" si="4"/>
        <v>100</v>
      </c>
    </row>
    <row r="82" spans="1:6" ht="30.6" x14ac:dyDescent="0.25">
      <c r="A82" s="28" t="s">
        <v>37</v>
      </c>
      <c r="B82" s="24" t="s">
        <v>183</v>
      </c>
      <c r="C82" s="24" t="s">
        <v>184</v>
      </c>
      <c r="D82" s="25">
        <v>365.2</v>
      </c>
      <c r="E82" s="25">
        <v>365.2</v>
      </c>
      <c r="F82" s="8">
        <f t="shared" si="4"/>
        <v>100</v>
      </c>
    </row>
    <row r="83" spans="1:6" ht="20.399999999999999" hidden="1" x14ac:dyDescent="0.25">
      <c r="A83" s="28" t="s">
        <v>1</v>
      </c>
      <c r="B83" s="24" t="s">
        <v>133</v>
      </c>
      <c r="C83" s="24" t="s">
        <v>12</v>
      </c>
      <c r="D83" s="25">
        <f>D84</f>
        <v>0</v>
      </c>
      <c r="E83" s="25">
        <f>E84</f>
        <v>0</v>
      </c>
      <c r="F83" s="8" t="e">
        <f t="shared" si="4"/>
        <v>#DIV/0!</v>
      </c>
    </row>
    <row r="84" spans="1:6" ht="30.6" hidden="1" customHeight="1" x14ac:dyDescent="0.25">
      <c r="A84" s="28" t="s">
        <v>37</v>
      </c>
      <c r="B84" s="24" t="s">
        <v>134</v>
      </c>
      <c r="C84" s="24" t="s">
        <v>68</v>
      </c>
      <c r="D84" s="25">
        <v>0</v>
      </c>
      <c r="E84" s="25">
        <v>0</v>
      </c>
      <c r="F84" s="8" t="e">
        <f t="shared" si="4"/>
        <v>#DIV/0!</v>
      </c>
    </row>
    <row r="85" spans="1:6" ht="30.6" hidden="1" customHeight="1" x14ac:dyDescent="0.25">
      <c r="A85" s="22" t="s">
        <v>1</v>
      </c>
      <c r="B85" s="38" t="s">
        <v>135</v>
      </c>
      <c r="C85" s="27" t="s">
        <v>33</v>
      </c>
      <c r="D85" s="25">
        <f>D86</f>
        <v>76.400000000000006</v>
      </c>
      <c r="E85" s="25">
        <f>E86</f>
        <v>76.400000000000006</v>
      </c>
      <c r="F85" s="8">
        <f t="shared" si="4"/>
        <v>100</v>
      </c>
    </row>
    <row r="86" spans="1:6" x14ac:dyDescent="0.25">
      <c r="A86" s="28" t="s">
        <v>1</v>
      </c>
      <c r="B86" s="23" t="s">
        <v>136</v>
      </c>
      <c r="C86" s="24" t="s">
        <v>22</v>
      </c>
      <c r="D86" s="25">
        <f>D87</f>
        <v>76.400000000000006</v>
      </c>
      <c r="E86" s="25">
        <f>E87</f>
        <v>76.400000000000006</v>
      </c>
      <c r="F86" s="8">
        <f t="shared" si="4"/>
        <v>100</v>
      </c>
    </row>
    <row r="87" spans="1:6" x14ac:dyDescent="0.25">
      <c r="A87" s="28" t="s">
        <v>37</v>
      </c>
      <c r="B87" s="23" t="s">
        <v>137</v>
      </c>
      <c r="C87" s="24" t="s">
        <v>69</v>
      </c>
      <c r="D87" s="25">
        <v>76.400000000000006</v>
      </c>
      <c r="E87" s="25">
        <v>76.400000000000006</v>
      </c>
      <c r="F87" s="8">
        <f t="shared" si="4"/>
        <v>100</v>
      </c>
    </row>
    <row r="88" spans="1:6" ht="20.399999999999999" x14ac:dyDescent="0.25">
      <c r="A88" s="22" t="s">
        <v>1</v>
      </c>
      <c r="B88" s="27" t="s">
        <v>138</v>
      </c>
      <c r="C88" s="27" t="s">
        <v>70</v>
      </c>
      <c r="D88" s="39">
        <f>D89+D91</f>
        <v>98.3</v>
      </c>
      <c r="E88" s="39">
        <f>E89+E91</f>
        <v>98.3</v>
      </c>
      <c r="F88" s="8">
        <f t="shared" si="4"/>
        <v>100</v>
      </c>
    </row>
    <row r="89" spans="1:6" ht="30.6" x14ac:dyDescent="0.25">
      <c r="A89" s="28" t="s">
        <v>1</v>
      </c>
      <c r="B89" s="24" t="s">
        <v>139</v>
      </c>
      <c r="C89" s="24" t="s">
        <v>15</v>
      </c>
      <c r="D89" s="25">
        <f>D90</f>
        <v>98.3</v>
      </c>
      <c r="E89" s="25">
        <f>E90</f>
        <v>98.3</v>
      </c>
      <c r="F89" s="8">
        <f t="shared" si="4"/>
        <v>100</v>
      </c>
    </row>
    <row r="90" spans="1:6" ht="40.799999999999997" x14ac:dyDescent="0.25">
      <c r="A90" s="28" t="s">
        <v>37</v>
      </c>
      <c r="B90" s="24" t="s">
        <v>140</v>
      </c>
      <c r="C90" s="24" t="s">
        <v>185</v>
      </c>
      <c r="D90" s="25">
        <v>98.3</v>
      </c>
      <c r="E90" s="25">
        <v>98.3</v>
      </c>
      <c r="F90" s="8">
        <f t="shared" si="4"/>
        <v>100</v>
      </c>
    </row>
    <row r="91" spans="1:6" ht="31.2" hidden="1" x14ac:dyDescent="0.25">
      <c r="A91" s="28" t="s">
        <v>1</v>
      </c>
      <c r="B91" s="24" t="s">
        <v>118</v>
      </c>
      <c r="C91" s="31" t="s">
        <v>24</v>
      </c>
      <c r="D91" s="25">
        <f>D92</f>
        <v>0</v>
      </c>
      <c r="E91" s="25">
        <f>E92</f>
        <v>0</v>
      </c>
      <c r="F91" s="8" t="e">
        <f t="shared" si="4"/>
        <v>#DIV/0!</v>
      </c>
    </row>
    <row r="92" spans="1:6" ht="31.2" hidden="1" x14ac:dyDescent="0.25">
      <c r="A92" s="28" t="s">
        <v>27</v>
      </c>
      <c r="B92" s="24" t="s">
        <v>119</v>
      </c>
      <c r="C92" s="31" t="s">
        <v>23</v>
      </c>
      <c r="D92" s="25"/>
      <c r="E92" s="25"/>
      <c r="F92" s="8" t="e">
        <f t="shared" si="4"/>
        <v>#DIV/0!</v>
      </c>
    </row>
    <row r="93" spans="1:6" x14ac:dyDescent="0.25">
      <c r="A93" s="32" t="s">
        <v>1</v>
      </c>
      <c r="B93" s="33" t="s">
        <v>141</v>
      </c>
      <c r="C93" s="33" t="s">
        <v>34</v>
      </c>
      <c r="D93" s="39">
        <f>D95</f>
        <v>1801</v>
      </c>
      <c r="E93" s="39">
        <f>E95</f>
        <v>1801</v>
      </c>
      <c r="F93" s="8">
        <v>100</v>
      </c>
    </row>
    <row r="94" spans="1:6" ht="21" x14ac:dyDescent="0.25">
      <c r="A94" s="34" t="s">
        <v>1</v>
      </c>
      <c r="B94" s="31" t="s">
        <v>142</v>
      </c>
      <c r="C94" s="31" t="s">
        <v>71</v>
      </c>
      <c r="D94" s="39">
        <f>D95</f>
        <v>1801</v>
      </c>
      <c r="E94" s="39">
        <f>E95</f>
        <v>1801</v>
      </c>
      <c r="F94" s="8">
        <v>100</v>
      </c>
    </row>
    <row r="95" spans="1:6" ht="21" x14ac:dyDescent="0.25">
      <c r="A95" s="28" t="s">
        <v>37</v>
      </c>
      <c r="B95" s="24" t="s">
        <v>143</v>
      </c>
      <c r="C95" s="31" t="s">
        <v>72</v>
      </c>
      <c r="D95" s="25">
        <v>1801</v>
      </c>
      <c r="E95" s="25">
        <v>1801</v>
      </c>
      <c r="F95" s="8">
        <v>100</v>
      </c>
    </row>
    <row r="96" spans="1:6" ht="13.2" customHeight="1" x14ac:dyDescent="0.25">
      <c r="A96" s="18" t="s">
        <v>13</v>
      </c>
      <c r="B96" s="19"/>
      <c r="C96" s="20"/>
      <c r="D96" s="37">
        <f>D78+D8</f>
        <v>3386.6000000000004</v>
      </c>
      <c r="E96" s="37">
        <f>E78+E8</f>
        <v>3485.1000000000004</v>
      </c>
      <c r="F96" s="8">
        <f>E96/D96*100</f>
        <v>102.90852182129568</v>
      </c>
    </row>
    <row r="97" spans="1:6" ht="12.75" customHeight="1" x14ac:dyDescent="0.25">
      <c r="A97" s="3"/>
      <c r="B97" s="4"/>
      <c r="C97" s="4"/>
      <c r="D97" s="5"/>
      <c r="E97" s="5"/>
      <c r="F97" s="5"/>
    </row>
    <row r="98" spans="1:6" ht="13.2" hidden="1" customHeight="1" x14ac:dyDescent="0.25">
      <c r="A98" s="40"/>
      <c r="B98" s="40"/>
      <c r="C98" s="40"/>
      <c r="D98" s="40"/>
      <c r="E98" s="5"/>
      <c r="F98" s="5"/>
    </row>
    <row r="99" spans="1:6" ht="13.2" hidden="1" customHeight="1" x14ac:dyDescent="0.25">
      <c r="A99" s="40"/>
      <c r="B99" s="40"/>
      <c r="C99" s="40"/>
      <c r="D99" s="40"/>
      <c r="E99" s="5"/>
      <c r="F99" s="5"/>
    </row>
    <row r="100" spans="1:6" ht="13.2" hidden="1" customHeight="1" x14ac:dyDescent="0.25"/>
    <row r="101" spans="1:6" ht="13.2" hidden="1" customHeight="1" x14ac:dyDescent="0.25"/>
    <row r="102" spans="1:6" ht="13.2" hidden="1" customHeight="1" x14ac:dyDescent="0.25"/>
    <row r="103" spans="1:6" ht="13.2" hidden="1" customHeight="1" x14ac:dyDescent="0.25"/>
  </sheetData>
  <mergeCells count="7">
    <mergeCell ref="D1:F1"/>
    <mergeCell ref="D2:F2"/>
    <mergeCell ref="A3:F6"/>
    <mergeCell ref="A99:D99"/>
    <mergeCell ref="A7:B7"/>
    <mergeCell ref="A98:D98"/>
    <mergeCell ref="A96:C96"/>
  </mergeCells>
  <phoneticPr fontId="0" type="noConversion"/>
  <pageMargins left="0.7" right="0.7" top="0.75" bottom="0.75" header="0.3" footer="0.3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IV65536"/>
    </sheetView>
  </sheetViews>
  <sheetFormatPr defaultColWidth="9.109375" defaultRowHeight="13.2" x14ac:dyDescent="0.25"/>
  <cols>
    <col min="1" max="16384" width="9.109375" style="2"/>
  </cols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C28" sqref="C28"/>
    </sheetView>
  </sheetViews>
  <sheetFormatPr defaultRowHeight="13.2" x14ac:dyDescent="0.2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на2014г</vt:lpstr>
      <vt:lpstr>1</vt:lpstr>
      <vt:lpstr>2</vt:lpstr>
      <vt:lpstr>на2014г!Область_печати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1</cp:lastModifiedBy>
  <cp:lastPrinted>2023-04-13T07:22:19Z</cp:lastPrinted>
  <dcterms:created xsi:type="dcterms:W3CDTF">2006-11-21T10:38:50Z</dcterms:created>
  <dcterms:modified xsi:type="dcterms:W3CDTF">2023-04-13T08:10:11Z</dcterms:modified>
</cp:coreProperties>
</file>